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lkin Cataño\Desktop\Nuevo PRAMING\3. Cocorna_III\1. Req. 19\Zona_captacion\"/>
    </mc:Choice>
  </mc:AlternateContent>
  <bookViews>
    <workbookView xWindow="0" yWindow="0" windowWidth="20496" windowHeight="7752" activeTab="1"/>
  </bookViews>
  <sheets>
    <sheet name="Casa_Maquinas" sheetId="1" r:id="rId1"/>
    <sheet name="Captacio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B5" i="2"/>
  <c r="D5" i="1"/>
  <c r="B5" i="1"/>
  <c r="C6" i="2" l="1"/>
  <c r="C4" i="2"/>
  <c r="C3" i="2"/>
  <c r="B6" i="2"/>
  <c r="B4" i="2"/>
  <c r="B3" i="2"/>
  <c r="G32" i="2"/>
  <c r="G33" i="2"/>
  <c r="G34" i="2"/>
  <c r="G35" i="2"/>
  <c r="G36" i="2"/>
  <c r="G37" i="2"/>
  <c r="G38" i="2"/>
  <c r="G39" i="2"/>
  <c r="G40" i="2"/>
  <c r="G41" i="2"/>
  <c r="G31" i="2"/>
  <c r="G19" i="2"/>
  <c r="G20" i="2"/>
  <c r="G21" i="2"/>
  <c r="G22" i="2"/>
  <c r="G23" i="2"/>
  <c r="G24" i="2"/>
  <c r="G25" i="2"/>
  <c r="G26" i="2"/>
  <c r="G27" i="2"/>
  <c r="G28" i="2"/>
  <c r="G18" i="2"/>
  <c r="D6" i="1" l="1"/>
  <c r="B6" i="1"/>
  <c r="D3" i="1"/>
  <c r="B3" i="1"/>
  <c r="F36" i="1"/>
  <c r="F35" i="1"/>
  <c r="F34" i="1"/>
  <c r="F33" i="1"/>
  <c r="F32" i="1"/>
  <c r="F31" i="1"/>
  <c r="F30" i="1"/>
  <c r="F29" i="1"/>
  <c r="F28" i="1"/>
  <c r="D4" i="1" s="1"/>
  <c r="F26" i="1"/>
  <c r="F25" i="1"/>
  <c r="F24" i="1"/>
  <c r="F23" i="1"/>
  <c r="F22" i="1"/>
  <c r="F21" i="1"/>
  <c r="F20" i="1"/>
  <c r="F19" i="1"/>
  <c r="F18" i="1"/>
  <c r="B4" i="1" s="1"/>
  <c r="B7" i="1" l="1"/>
  <c r="B9" i="1" s="1"/>
  <c r="D7" i="1"/>
  <c r="D9" i="1" s="1"/>
  <c r="D10" i="1" s="1"/>
  <c r="B7" i="2"/>
  <c r="B9" i="2" s="1"/>
  <c r="B11" i="2" l="1"/>
  <c r="B10" i="2"/>
  <c r="B11" i="1"/>
  <c r="B10" i="1"/>
  <c r="D11" i="1"/>
  <c r="C7" i="2"/>
  <c r="C9" i="2" s="1"/>
  <c r="C11" i="2" l="1"/>
  <c r="C10" i="2"/>
</calcChain>
</file>

<file path=xl/sharedStrings.xml><?xml version="1.0" encoding="utf-8"?>
<sst xmlns="http://schemas.openxmlformats.org/spreadsheetml/2006/main" count="58" uniqueCount="29">
  <si>
    <t>U corte: Velocidad de corte</t>
  </si>
  <si>
    <t>Dy: Dispersión Lateral</t>
  </si>
  <si>
    <t>U: Velocidad promedio del cuerpo de agua(m/s)</t>
  </si>
  <si>
    <t>S: Pendiente promedio del cauce(m/m)</t>
  </si>
  <si>
    <t>H: Profundidad promedio (m)</t>
  </si>
  <si>
    <r>
      <t xml:space="preserve">                                                                </t>
    </r>
    <r>
      <rPr>
        <sz val="16"/>
        <color theme="1"/>
        <rFont val="Calibri"/>
        <family val="2"/>
        <scheme val="minor"/>
      </rPr>
      <t xml:space="preserve">      Escenarios</t>
    </r>
    <r>
      <rPr>
        <sz val="11"/>
        <color theme="1"/>
        <rFont val="Calibri"/>
        <family val="2"/>
        <scheme val="minor"/>
      </rPr>
      <t xml:space="preserve">
</t>
    </r>
    <r>
      <rPr>
        <sz val="16"/>
        <color theme="1"/>
        <rFont val="Calibri"/>
        <family val="2"/>
        <scheme val="minor"/>
      </rPr>
      <t>Variables</t>
    </r>
  </si>
  <si>
    <t>Q Total</t>
  </si>
  <si>
    <t>Min Ch El</t>
  </si>
  <si>
    <t>W.S. Elev</t>
  </si>
  <si>
    <t>Vel Chnl</t>
  </si>
  <si>
    <t>Top Width</t>
  </si>
  <si>
    <t>(m3/s)</t>
  </si>
  <si>
    <t>(m)</t>
  </si>
  <si>
    <t>(m/s)</t>
  </si>
  <si>
    <t>Profundidad</t>
  </si>
  <si>
    <t>L mezcla centro: longitud de mezcla para vertimiento desde el centro del río.</t>
  </si>
  <si>
    <t>L mezcla orilla: longitud de mezcla para vertimiento desde la orilla del río.</t>
  </si>
  <si>
    <t>C</t>
  </si>
  <si>
    <r>
      <t xml:space="preserve">Caudal mínimo turbinable (1.056 m3/s) + caudal ambiental mínimo (2.3 m3/s) =
</t>
    </r>
    <r>
      <rPr>
        <b/>
        <sz val="11"/>
        <color theme="1"/>
        <rFont val="Calibri"/>
        <family val="2"/>
        <scheme val="minor"/>
      </rPr>
      <t>3.36 m3/s</t>
    </r>
  </si>
  <si>
    <r>
      <t xml:space="preserve">Q95 
</t>
    </r>
    <r>
      <rPr>
        <b/>
        <sz val="11"/>
        <color theme="1"/>
        <rFont val="Calibri"/>
        <family val="2"/>
        <scheme val="minor"/>
      </rPr>
      <t>3.5 m3/s</t>
    </r>
  </si>
  <si>
    <t>Resultados modelo hidráulico en los tramos aguas abajo del vertimiento</t>
  </si>
  <si>
    <t>A: ancho promedio (m)</t>
  </si>
  <si>
    <t>Caudal ambiental agosto
 2.3 m3/s</t>
  </si>
  <si>
    <t>Pendiente</t>
  </si>
  <si>
    <t>(m/m)</t>
  </si>
  <si>
    <t>Etapa operación</t>
  </si>
  <si>
    <t>Etapa Construcción</t>
  </si>
  <si>
    <t>Etapa construcción</t>
  </si>
  <si>
    <t>Q95
 3.5 m3/s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</si>
</sst>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scheme val="minor"/>
    </font>
    <font>
      <i/>
      <sz val="10"/>
      <color rgb="FF222222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22222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2" fontId="0" fillId="0" borderId="1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0" xfId="0" applyAlignment="1">
      <alignment horizontal="center"/>
    </xf>
    <xf numFmtId="2" fontId="0" fillId="0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165" fontId="0" fillId="0" borderId="1" xfId="0" applyNumberFormat="1" applyBorder="1" applyAlignment="1">
      <alignment horizontal="center"/>
    </xf>
    <xf numFmtId="0" fontId="3" fillId="0" borderId="0" xfId="0" applyFont="1" applyAlignment="1">
      <alignment horizontal="center"/>
    </xf>
    <xf numFmtId="2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2" fontId="0" fillId="3" borderId="3" xfId="0" applyNumberFormat="1" applyFill="1" applyBorder="1" applyAlignment="1">
      <alignment horizontal="center"/>
    </xf>
    <xf numFmtId="2" fontId="0" fillId="3" borderId="4" xfId="0" applyNumberFormat="1" applyFill="1" applyBorder="1" applyAlignment="1">
      <alignment horizontal="center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workbookViewId="0">
      <selection activeCell="E12" sqref="E12"/>
    </sheetView>
  </sheetViews>
  <sheetFormatPr baseColWidth="10" defaultRowHeight="14.4" x14ac:dyDescent="0.3"/>
  <cols>
    <col min="1" max="1" width="52.33203125" customWidth="1"/>
    <col min="2" max="2" width="18.109375" customWidth="1"/>
    <col min="3" max="3" width="15.6640625" customWidth="1"/>
    <col min="4" max="4" width="32.5546875" customWidth="1"/>
    <col min="5" max="5" width="15.33203125" customWidth="1"/>
    <col min="6" max="6" width="13.6640625" customWidth="1"/>
  </cols>
  <sheetData>
    <row r="1" spans="1:12" x14ac:dyDescent="0.3">
      <c r="B1" s="16" t="s">
        <v>25</v>
      </c>
      <c r="C1" s="16"/>
      <c r="D1" s="13" t="s">
        <v>26</v>
      </c>
    </row>
    <row r="2" spans="1:12" ht="66" customHeight="1" x14ac:dyDescent="0.4">
      <c r="A2" s="4" t="s">
        <v>5</v>
      </c>
      <c r="B2" s="19" t="s">
        <v>18</v>
      </c>
      <c r="C2" s="20"/>
      <c r="D2" s="1" t="s">
        <v>19</v>
      </c>
    </row>
    <row r="3" spans="1:12" x14ac:dyDescent="0.3">
      <c r="A3" s="2" t="s">
        <v>2</v>
      </c>
      <c r="B3" s="21">
        <f>AVERAGE(D18:D26)</f>
        <v>1.1222222222222222</v>
      </c>
      <c r="C3" s="22"/>
      <c r="D3" s="3">
        <f>AVERAGE(D28:D36)</f>
        <v>1.2044444444444447</v>
      </c>
    </row>
    <row r="4" spans="1:12" x14ac:dyDescent="0.3">
      <c r="A4" s="2" t="s">
        <v>4</v>
      </c>
      <c r="B4" s="21">
        <f>AVERAGE(F18:F26)</f>
        <v>0.28444444444443839</v>
      </c>
      <c r="C4" s="22"/>
      <c r="D4" s="3">
        <f>AVERAGE(F28:F36)</f>
        <v>0.28888888888887876</v>
      </c>
    </row>
    <row r="5" spans="1:12" x14ac:dyDescent="0.3">
      <c r="A5" s="2" t="s">
        <v>3</v>
      </c>
      <c r="B5" s="23">
        <f>AVERAGE(G18:G24)</f>
        <v>3.7128571428571434E-2</v>
      </c>
      <c r="C5" s="24"/>
      <c r="D5" s="3">
        <f>AVERAGE(G28:G34)</f>
        <v>3.7128571428571434E-2</v>
      </c>
    </row>
    <row r="6" spans="1:12" x14ac:dyDescent="0.3">
      <c r="A6" s="2" t="s">
        <v>21</v>
      </c>
      <c r="B6" s="23">
        <f>AVERAGE(E18:E26)</f>
        <v>18.655555555555555</v>
      </c>
      <c r="C6" s="24"/>
      <c r="D6" s="3">
        <f>AVERAGE(E28:E36)</f>
        <v>18.425555555555555</v>
      </c>
    </row>
    <row r="7" spans="1:12" x14ac:dyDescent="0.3">
      <c r="A7" s="2" t="s">
        <v>0</v>
      </c>
      <c r="B7" s="25">
        <f>SQRT(9.81*B4*B5)</f>
        <v>0.32187507780858637</v>
      </c>
      <c r="C7" s="26"/>
      <c r="D7" s="7">
        <f t="shared" ref="D7" si="0">SQRT(9.81*D4*D5)</f>
        <v>0.32437998000580703</v>
      </c>
    </row>
    <row r="8" spans="1:12" x14ac:dyDescent="0.3">
      <c r="A8" s="2" t="s">
        <v>17</v>
      </c>
      <c r="B8" s="27">
        <v>0.6</v>
      </c>
      <c r="C8" s="28"/>
      <c r="D8" s="12">
        <v>0.6</v>
      </c>
    </row>
    <row r="9" spans="1:12" x14ac:dyDescent="0.3">
      <c r="A9" s="2" t="s">
        <v>1</v>
      </c>
      <c r="B9" s="25">
        <f>+B8*B4*B7</f>
        <v>5.4933346612664233E-2</v>
      </c>
      <c r="C9" s="26"/>
      <c r="D9" s="7">
        <f t="shared" ref="D9" si="1">+D8*D4*D7</f>
        <v>5.6225863201004582E-2</v>
      </c>
    </row>
    <row r="10" spans="1:12" ht="29.4" customHeight="1" x14ac:dyDescent="0.3">
      <c r="A10" s="2" t="s">
        <v>15</v>
      </c>
      <c r="B10" s="17">
        <f>+((B6^2)*B3)/(8*PI()*B9)</f>
        <v>282.89112347515004</v>
      </c>
      <c r="C10" s="18"/>
      <c r="D10" s="14">
        <f t="shared" ref="D10" si="2">+((D6^2)*D3)/(8*PI()*D9)</f>
        <v>289.36897374755398</v>
      </c>
    </row>
    <row r="11" spans="1:12" ht="29.4" customHeight="1" x14ac:dyDescent="0.3">
      <c r="A11" s="2" t="s">
        <v>16</v>
      </c>
      <c r="B11" s="17">
        <f>+((B6^2)*B3)/(2*PI()*B9)</f>
        <v>1131.5644939006002</v>
      </c>
      <c r="C11" s="18"/>
      <c r="D11" s="14">
        <f t="shared" ref="D11" si="3">+((D6^2)*D3)/(2*PI()*D9)</f>
        <v>1157.4758949902159</v>
      </c>
    </row>
    <row r="12" spans="1:12" ht="29.4" customHeight="1" x14ac:dyDescent="0.3">
      <c r="A12" s="9"/>
      <c r="B12" s="10"/>
      <c r="C12" s="11"/>
      <c r="D12" s="11"/>
    </row>
    <row r="13" spans="1:12" ht="29.4" customHeight="1" x14ac:dyDescent="0.3">
      <c r="A13" s="29" t="s">
        <v>20</v>
      </c>
      <c r="B13" s="29"/>
      <c r="C13" s="29"/>
      <c r="D13" s="29"/>
      <c r="E13" s="29"/>
      <c r="F13" s="29"/>
      <c r="G13" s="29"/>
    </row>
    <row r="15" spans="1:12" x14ac:dyDescent="0.3">
      <c r="A15" s="5" t="s">
        <v>6</v>
      </c>
      <c r="B15" s="5" t="s">
        <v>7</v>
      </c>
      <c r="C15" s="5" t="s">
        <v>8</v>
      </c>
      <c r="D15" s="5" t="s">
        <v>9</v>
      </c>
      <c r="E15" s="5" t="s">
        <v>10</v>
      </c>
      <c r="F15" s="5" t="s">
        <v>14</v>
      </c>
      <c r="G15" s="5" t="s">
        <v>23</v>
      </c>
      <c r="H15" s="5"/>
      <c r="I15" s="5"/>
      <c r="J15" s="5"/>
      <c r="K15" s="5"/>
      <c r="L15" s="5"/>
    </row>
    <row r="16" spans="1:12" x14ac:dyDescent="0.3">
      <c r="A16" s="5" t="s">
        <v>11</v>
      </c>
      <c r="B16" s="5" t="s">
        <v>12</v>
      </c>
      <c r="C16" s="5" t="s">
        <v>12</v>
      </c>
      <c r="D16" s="5" t="s">
        <v>13</v>
      </c>
      <c r="E16" s="5" t="s">
        <v>12</v>
      </c>
      <c r="F16" s="5" t="s">
        <v>12</v>
      </c>
      <c r="G16" s="5" t="s">
        <v>24</v>
      </c>
      <c r="H16" s="5"/>
      <c r="I16" s="5"/>
      <c r="J16" s="5"/>
      <c r="K16" s="5"/>
      <c r="L16" s="5"/>
    </row>
    <row r="17" spans="1:11" x14ac:dyDescent="0.3">
      <c r="A17" s="5"/>
      <c r="B17" s="5"/>
      <c r="C17" s="5"/>
      <c r="D17" s="5"/>
      <c r="E17" s="5"/>
      <c r="G17" s="5"/>
      <c r="H17" s="5"/>
      <c r="I17" s="5"/>
      <c r="J17" s="5"/>
      <c r="K17" s="5"/>
    </row>
    <row r="18" spans="1:11" x14ac:dyDescent="0.3">
      <c r="A18" s="5">
        <v>3.36</v>
      </c>
      <c r="B18" s="5">
        <v>1110</v>
      </c>
      <c r="C18" s="5">
        <v>1110.1199999999999</v>
      </c>
      <c r="D18" s="5">
        <v>1.86</v>
      </c>
      <c r="E18" s="5">
        <v>22.63</v>
      </c>
      <c r="F18">
        <f t="shared" ref="F18:F26" si="4">C18-B18</f>
        <v>0.11999999999989086</v>
      </c>
      <c r="G18">
        <v>2.24E-2</v>
      </c>
      <c r="H18" s="5"/>
      <c r="I18" s="5"/>
      <c r="J18" s="5"/>
      <c r="K18" s="5"/>
    </row>
    <row r="19" spans="1:11" x14ac:dyDescent="0.3">
      <c r="A19" s="5">
        <v>3.36</v>
      </c>
      <c r="B19" s="5">
        <v>1108.8800000000001</v>
      </c>
      <c r="C19" s="5">
        <v>1109.1300000000001</v>
      </c>
      <c r="D19" s="5">
        <v>0.82</v>
      </c>
      <c r="E19" s="5">
        <v>24.37</v>
      </c>
      <c r="F19">
        <f t="shared" si="4"/>
        <v>0.25</v>
      </c>
      <c r="G19">
        <v>3.09E-2</v>
      </c>
      <c r="H19" s="5"/>
      <c r="I19" s="5"/>
      <c r="J19" s="5"/>
      <c r="K19" s="5"/>
    </row>
    <row r="20" spans="1:11" x14ac:dyDescent="0.3">
      <c r="A20" s="5">
        <v>3.36</v>
      </c>
      <c r="B20" s="5">
        <v>1107.46</v>
      </c>
      <c r="C20" s="5">
        <v>1107.76</v>
      </c>
      <c r="D20" s="5">
        <v>1.31</v>
      </c>
      <c r="E20" s="5">
        <v>15.11</v>
      </c>
      <c r="F20">
        <f t="shared" si="4"/>
        <v>0.29999999999995453</v>
      </c>
      <c r="G20">
        <v>2.7099999999999999E-2</v>
      </c>
      <c r="H20" s="5"/>
      <c r="I20" s="5"/>
      <c r="J20" s="5"/>
      <c r="K20" s="5"/>
    </row>
    <row r="21" spans="1:11" x14ac:dyDescent="0.3">
      <c r="A21" s="5">
        <v>3.36</v>
      </c>
      <c r="B21" s="5">
        <v>1105.98</v>
      </c>
      <c r="C21" s="5">
        <v>1106.27</v>
      </c>
      <c r="D21" s="5">
        <v>0.81</v>
      </c>
      <c r="E21" s="5">
        <v>17.739999999999998</v>
      </c>
      <c r="F21">
        <f t="shared" si="4"/>
        <v>0.28999999999996362</v>
      </c>
      <c r="G21">
        <v>1.9599999999999999E-2</v>
      </c>
      <c r="H21" s="5"/>
      <c r="I21" s="5"/>
      <c r="J21" s="5"/>
      <c r="K21" s="5"/>
    </row>
    <row r="22" spans="1:11" x14ac:dyDescent="0.3">
      <c r="A22" s="5">
        <v>3.36</v>
      </c>
      <c r="B22" s="5">
        <v>1105</v>
      </c>
      <c r="C22" s="5">
        <v>1105.19</v>
      </c>
      <c r="D22" s="5">
        <v>1.26</v>
      </c>
      <c r="E22" s="5">
        <v>16.649999999999999</v>
      </c>
      <c r="F22">
        <f t="shared" si="4"/>
        <v>0.19000000000005457</v>
      </c>
      <c r="G22">
        <v>6.8599999999999994E-2</v>
      </c>
      <c r="H22" s="5"/>
      <c r="I22" s="5"/>
      <c r="J22" s="5"/>
      <c r="K22" s="5"/>
    </row>
    <row r="23" spans="1:11" x14ac:dyDescent="0.3">
      <c r="A23" s="5">
        <v>3.36</v>
      </c>
      <c r="B23" s="5">
        <v>1101.57</v>
      </c>
      <c r="C23" s="5">
        <v>1101.76</v>
      </c>
      <c r="D23" s="5">
        <v>1.72</v>
      </c>
      <c r="E23" s="5">
        <v>14.54</v>
      </c>
      <c r="F23">
        <f t="shared" si="4"/>
        <v>0.19000000000005457</v>
      </c>
      <c r="G23">
        <v>7.1300000000000002E-2</v>
      </c>
      <c r="H23" s="5"/>
      <c r="I23" s="5"/>
      <c r="J23" s="5"/>
      <c r="K23" s="5"/>
    </row>
    <row r="24" spans="1:11" x14ac:dyDescent="0.3">
      <c r="A24" s="5">
        <v>3.36</v>
      </c>
      <c r="B24" s="5">
        <v>1098</v>
      </c>
      <c r="C24" s="5">
        <v>1098.18</v>
      </c>
      <c r="D24" s="5">
        <v>1.2</v>
      </c>
      <c r="E24" s="5">
        <v>20.87</v>
      </c>
      <c r="F24">
        <f t="shared" si="4"/>
        <v>0.18000000000006366</v>
      </c>
      <c r="G24">
        <v>0.02</v>
      </c>
      <c r="H24" s="5"/>
      <c r="I24" s="5"/>
      <c r="J24" s="5"/>
      <c r="K24" s="5"/>
    </row>
    <row r="25" spans="1:11" x14ac:dyDescent="0.3">
      <c r="A25" s="5">
        <v>3.36</v>
      </c>
      <c r="B25" s="5">
        <v>1097</v>
      </c>
      <c r="C25" s="5">
        <v>1097.54</v>
      </c>
      <c r="D25" s="5">
        <v>0.75</v>
      </c>
      <c r="E25" s="5">
        <v>13</v>
      </c>
      <c r="F25">
        <f t="shared" si="4"/>
        <v>0.53999999999996362</v>
      </c>
      <c r="G25">
        <v>1.1000000000000001E-3</v>
      </c>
      <c r="H25" s="5"/>
      <c r="I25" s="5"/>
      <c r="J25" s="5"/>
      <c r="K25" s="5"/>
    </row>
    <row r="26" spans="1:11" x14ac:dyDescent="0.3">
      <c r="A26" s="5">
        <v>3.36</v>
      </c>
      <c r="B26" s="5">
        <v>1096.94</v>
      </c>
      <c r="C26" s="5">
        <v>1097.44</v>
      </c>
      <c r="D26" s="5">
        <v>0.37</v>
      </c>
      <c r="E26" s="5">
        <v>22.99</v>
      </c>
      <c r="F26">
        <f t="shared" si="4"/>
        <v>0.5</v>
      </c>
      <c r="G26" s="5"/>
      <c r="H26" s="5"/>
      <c r="I26" s="5"/>
      <c r="J26" s="5"/>
      <c r="K26" s="5"/>
    </row>
    <row r="27" spans="1:11" x14ac:dyDescent="0.3">
      <c r="A27" s="5"/>
      <c r="B27" s="5"/>
      <c r="C27" s="5"/>
      <c r="D27" s="5"/>
      <c r="E27" s="5"/>
      <c r="G27" s="5"/>
      <c r="H27" s="5"/>
      <c r="I27" s="5"/>
      <c r="J27" s="5"/>
      <c r="K27" s="5"/>
    </row>
    <row r="28" spans="1:11" x14ac:dyDescent="0.3">
      <c r="A28" s="5">
        <v>3.5</v>
      </c>
      <c r="B28" s="5">
        <v>1110</v>
      </c>
      <c r="C28" s="5">
        <v>1110.1400000000001</v>
      </c>
      <c r="D28" s="5">
        <v>2.2999999999999998</v>
      </c>
      <c r="E28" s="5">
        <v>20.87</v>
      </c>
      <c r="F28">
        <f t="shared" ref="F28:F36" si="5">C28-B28</f>
        <v>0.14000000000010004</v>
      </c>
      <c r="G28">
        <v>2.24E-2</v>
      </c>
      <c r="H28" s="5"/>
      <c r="I28" s="5"/>
      <c r="J28" s="5"/>
      <c r="K28" s="5"/>
    </row>
    <row r="29" spans="1:11" x14ac:dyDescent="0.3">
      <c r="A29" s="5">
        <v>3.5</v>
      </c>
      <c r="B29" s="5">
        <v>1108.8800000000001</v>
      </c>
      <c r="C29" s="5">
        <v>1109.1199999999999</v>
      </c>
      <c r="D29" s="5">
        <v>0.9</v>
      </c>
      <c r="E29" s="5">
        <v>24.13</v>
      </c>
      <c r="F29">
        <f t="shared" si="5"/>
        <v>0.23999999999978172</v>
      </c>
      <c r="G29">
        <v>3.09E-2</v>
      </c>
      <c r="H29" s="5"/>
      <c r="I29" s="5"/>
      <c r="J29" s="5"/>
      <c r="K29" s="5"/>
    </row>
    <row r="30" spans="1:11" x14ac:dyDescent="0.3">
      <c r="A30" s="5">
        <v>3.5</v>
      </c>
      <c r="B30" s="5">
        <v>1107.33</v>
      </c>
      <c r="C30" s="5">
        <v>1107.6099999999999</v>
      </c>
      <c r="D30" s="5">
        <v>1.35</v>
      </c>
      <c r="E30" s="5">
        <v>14.27</v>
      </c>
      <c r="F30">
        <f t="shared" si="5"/>
        <v>0.27999999999997272</v>
      </c>
      <c r="G30">
        <v>2.7099999999999999E-2</v>
      </c>
      <c r="H30" s="5"/>
      <c r="I30" s="5"/>
      <c r="J30" s="5"/>
      <c r="K30" s="5"/>
    </row>
    <row r="31" spans="1:11" x14ac:dyDescent="0.3">
      <c r="A31" s="5">
        <v>3.5</v>
      </c>
      <c r="B31" s="5">
        <v>1105.98</v>
      </c>
      <c r="C31" s="5">
        <v>1106.28</v>
      </c>
      <c r="D31" s="5">
        <v>0.83</v>
      </c>
      <c r="E31" s="5">
        <v>17.89</v>
      </c>
      <c r="F31">
        <f t="shared" si="5"/>
        <v>0.29999999999995453</v>
      </c>
      <c r="G31">
        <v>1.9599999999999999E-2</v>
      </c>
      <c r="H31" s="5"/>
      <c r="I31" s="5"/>
      <c r="J31" s="5"/>
      <c r="K31" s="5"/>
    </row>
    <row r="32" spans="1:11" x14ac:dyDescent="0.3">
      <c r="A32" s="5">
        <v>3.5</v>
      </c>
      <c r="B32" s="5">
        <v>1105</v>
      </c>
      <c r="C32" s="5">
        <v>1105.2</v>
      </c>
      <c r="D32" s="5">
        <v>1.27</v>
      </c>
      <c r="E32" s="5">
        <v>16.77</v>
      </c>
      <c r="F32">
        <f t="shared" si="5"/>
        <v>0.20000000000004547</v>
      </c>
      <c r="G32">
        <v>6.8599999999999994E-2</v>
      </c>
      <c r="H32" s="5"/>
      <c r="I32" s="5"/>
      <c r="J32" s="5"/>
      <c r="K32" s="5"/>
    </row>
    <row r="33" spans="1:11" x14ac:dyDescent="0.3">
      <c r="A33" s="5">
        <v>3.5</v>
      </c>
      <c r="B33" s="5">
        <v>1101.57</v>
      </c>
      <c r="C33" s="5">
        <v>1101.76</v>
      </c>
      <c r="D33" s="5">
        <v>1.8</v>
      </c>
      <c r="E33" s="5">
        <v>14.58</v>
      </c>
      <c r="F33">
        <f t="shared" si="5"/>
        <v>0.19000000000005457</v>
      </c>
      <c r="G33">
        <v>7.1300000000000002E-2</v>
      </c>
      <c r="H33" s="5"/>
      <c r="I33" s="5"/>
      <c r="J33" s="5"/>
      <c r="K33" s="5"/>
    </row>
    <row r="34" spans="1:11" x14ac:dyDescent="0.3">
      <c r="A34" s="5">
        <v>3.5</v>
      </c>
      <c r="B34" s="5">
        <v>1098</v>
      </c>
      <c r="C34" s="5">
        <v>1098.19</v>
      </c>
      <c r="D34" s="5">
        <v>1.22</v>
      </c>
      <c r="E34" s="5">
        <v>20.99</v>
      </c>
      <c r="F34">
        <f t="shared" si="5"/>
        <v>0.19000000000005457</v>
      </c>
      <c r="G34">
        <v>0.02</v>
      </c>
      <c r="H34" s="5"/>
      <c r="I34" s="5"/>
      <c r="J34" s="5"/>
      <c r="K34" s="5"/>
    </row>
    <row r="35" spans="1:11" x14ac:dyDescent="0.3">
      <c r="A35" s="5">
        <v>3.5</v>
      </c>
      <c r="B35" s="5">
        <v>1097</v>
      </c>
      <c r="C35" s="5">
        <v>1097.55</v>
      </c>
      <c r="D35" s="5">
        <v>0.76</v>
      </c>
      <c r="E35" s="5">
        <v>13.17</v>
      </c>
      <c r="F35">
        <f t="shared" si="5"/>
        <v>0.54999999999995453</v>
      </c>
      <c r="G35">
        <v>1.1000000000000001E-3</v>
      </c>
      <c r="H35" s="5"/>
      <c r="I35" s="5"/>
      <c r="J35" s="5"/>
      <c r="K35" s="5"/>
    </row>
    <row r="36" spans="1:11" x14ac:dyDescent="0.3">
      <c r="A36" s="5">
        <v>3.5</v>
      </c>
      <c r="B36" s="5">
        <v>1096.94</v>
      </c>
      <c r="C36" s="5">
        <v>1097.45</v>
      </c>
      <c r="D36" s="5">
        <v>0.41</v>
      </c>
      <c r="E36" s="5">
        <v>23.16</v>
      </c>
      <c r="F36">
        <f t="shared" si="5"/>
        <v>0.50999999999999091</v>
      </c>
      <c r="G36" s="5"/>
      <c r="H36" s="5"/>
      <c r="I36" s="5"/>
      <c r="J36" s="5"/>
      <c r="K36" s="5"/>
    </row>
  </sheetData>
  <mergeCells count="12">
    <mergeCell ref="A13:G13"/>
    <mergeCell ref="B1:C1"/>
    <mergeCell ref="B11:C11"/>
    <mergeCell ref="B2:C2"/>
    <mergeCell ref="B3:C3"/>
    <mergeCell ref="B4:C4"/>
    <mergeCell ref="B5:C5"/>
    <mergeCell ref="B6:C6"/>
    <mergeCell ref="B7:C7"/>
    <mergeCell ref="B8:C8"/>
    <mergeCell ref="B9:C9"/>
    <mergeCell ref="B10:C10"/>
  </mergeCells>
  <pageMargins left="0.7" right="0.7" top="0.75" bottom="0.75" header="0.3" footer="0.3"/>
  <pageSetup orientation="portrait" r:id="rId1"/>
  <ignoredErrors>
    <ignoredError sqref="D5 B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workbookViewId="0">
      <selection activeCell="D3" sqref="D3"/>
    </sheetView>
  </sheetViews>
  <sheetFormatPr baseColWidth="10" defaultRowHeight="14.4" x14ac:dyDescent="0.3"/>
  <cols>
    <col min="1" max="1" width="66.33203125" customWidth="1"/>
    <col min="2" max="2" width="18.44140625" customWidth="1"/>
    <col min="3" max="3" width="16.44140625" customWidth="1"/>
  </cols>
  <sheetData>
    <row r="1" spans="1:8" x14ac:dyDescent="0.3">
      <c r="B1" s="13" t="s">
        <v>25</v>
      </c>
      <c r="C1" s="13" t="s">
        <v>27</v>
      </c>
    </row>
    <row r="2" spans="1:8" ht="43.2" x14ac:dyDescent="0.4">
      <c r="A2" s="4" t="s">
        <v>5</v>
      </c>
      <c r="B2" s="8" t="s">
        <v>22</v>
      </c>
      <c r="C2" s="8" t="s">
        <v>28</v>
      </c>
    </row>
    <row r="3" spans="1:8" x14ac:dyDescent="0.3">
      <c r="A3" s="2" t="s">
        <v>2</v>
      </c>
      <c r="B3" s="3">
        <f>AVERAGE(E18:E28)</f>
        <v>1.6627272727272731</v>
      </c>
      <c r="C3" s="3">
        <f>AVERAGE(E31:E41)</f>
        <v>1.907272727272727</v>
      </c>
    </row>
    <row r="4" spans="1:8" x14ac:dyDescent="0.3">
      <c r="A4" s="2" t="s">
        <v>4</v>
      </c>
      <c r="B4" s="3">
        <f>AVERAGE(G18:G28)</f>
        <v>0.22181818181816612</v>
      </c>
      <c r="C4" s="3">
        <f>AVERAGE(G31:G41)</f>
        <v>0.26636363636364213</v>
      </c>
    </row>
    <row r="5" spans="1:8" x14ac:dyDescent="0.3">
      <c r="A5" s="2" t="s">
        <v>3</v>
      </c>
      <c r="B5" s="6">
        <f>AVERAGE(H18:H28)</f>
        <v>7.9754545454545453E-2</v>
      </c>
      <c r="C5" s="3">
        <f>AVERAGE(H31:H41)</f>
        <v>7.9754545454545453E-2</v>
      </c>
    </row>
    <row r="6" spans="1:8" x14ac:dyDescent="0.3">
      <c r="A6" s="2" t="s">
        <v>21</v>
      </c>
      <c r="B6" s="6">
        <f>AVERAGE(F18:F28)</f>
        <v>12.175454545454544</v>
      </c>
      <c r="C6" s="3">
        <f>AVERAGE(F31:F41)</f>
        <v>13.253636363636366</v>
      </c>
    </row>
    <row r="7" spans="1:8" x14ac:dyDescent="0.3">
      <c r="A7" s="2" t="s">
        <v>0</v>
      </c>
      <c r="B7" s="7">
        <f>SQRT(9.81*B4*B5)</f>
        <v>0.41659187591018609</v>
      </c>
      <c r="C7" s="7">
        <f t="shared" ref="C7" si="0">SQRT(9.81*C4*C5)</f>
        <v>0.4565093672606278</v>
      </c>
    </row>
    <row r="8" spans="1:8" x14ac:dyDescent="0.3">
      <c r="A8" s="2" t="s">
        <v>17</v>
      </c>
      <c r="B8" s="7">
        <v>0.6</v>
      </c>
      <c r="C8" s="7">
        <v>0.6</v>
      </c>
    </row>
    <row r="9" spans="1:8" x14ac:dyDescent="0.3">
      <c r="A9" s="2" t="s">
        <v>1</v>
      </c>
      <c r="B9" s="7">
        <f>+B8*B4*B7</f>
        <v>5.5444591484769927E-2</v>
      </c>
      <c r="C9" s="7">
        <f t="shared" ref="C9" si="1">+C8*C4*C7</f>
        <v>7.2958497058563734E-2</v>
      </c>
    </row>
    <row r="10" spans="1:8" x14ac:dyDescent="0.3">
      <c r="A10" s="2" t="s">
        <v>15</v>
      </c>
      <c r="B10" s="14">
        <f>+((B6^2)*B3)/(8*PI()*B9)</f>
        <v>176.88554337653886</v>
      </c>
      <c r="C10" s="14">
        <f t="shared" ref="C10" si="2">+((C6^2)*C3)/(8*PI()*C9)</f>
        <v>182.71203792365958</v>
      </c>
    </row>
    <row r="11" spans="1:8" x14ac:dyDescent="0.3">
      <c r="A11" s="2" t="s">
        <v>16</v>
      </c>
      <c r="B11" s="15">
        <f>+((B6^2)*B3)/(2*PI()*B9)</f>
        <v>707.54217350615545</v>
      </c>
      <c r="C11" s="15">
        <f t="shared" ref="C11" si="3">+((C6^2)*C3)/(2*PI()*C9)</f>
        <v>730.84815169463832</v>
      </c>
    </row>
    <row r="15" spans="1:8" ht="49.2" customHeight="1" x14ac:dyDescent="0.3">
      <c r="B15" s="30" t="s">
        <v>20</v>
      </c>
      <c r="C15" s="30"/>
      <c r="D15" s="30"/>
      <c r="E15" s="30"/>
      <c r="F15" s="30"/>
      <c r="G15" s="30"/>
    </row>
    <row r="16" spans="1:8" x14ac:dyDescent="0.3">
      <c r="B16" t="s">
        <v>6</v>
      </c>
      <c r="C16" t="s">
        <v>7</v>
      </c>
      <c r="D16" t="s">
        <v>8</v>
      </c>
      <c r="E16" t="s">
        <v>9</v>
      </c>
      <c r="F16" t="s">
        <v>10</v>
      </c>
      <c r="G16" t="s">
        <v>14</v>
      </c>
      <c r="H16" t="s">
        <v>23</v>
      </c>
    </row>
    <row r="17" spans="2:8" x14ac:dyDescent="0.3">
      <c r="B17" t="s">
        <v>11</v>
      </c>
      <c r="C17" t="s">
        <v>12</v>
      </c>
      <c r="D17" t="s">
        <v>12</v>
      </c>
      <c r="E17" t="s">
        <v>13</v>
      </c>
      <c r="F17" t="s">
        <v>12</v>
      </c>
      <c r="G17" t="s">
        <v>12</v>
      </c>
      <c r="H17" t="s">
        <v>24</v>
      </c>
    </row>
    <row r="18" spans="2:8" x14ac:dyDescent="0.3">
      <c r="B18">
        <v>2.2999999999999998</v>
      </c>
      <c r="C18">
        <v>1326.97</v>
      </c>
      <c r="D18">
        <v>1327.12</v>
      </c>
      <c r="E18">
        <v>0.87</v>
      </c>
      <c r="F18">
        <v>20.28</v>
      </c>
      <c r="G18">
        <f>D18-C18</f>
        <v>0.14999999999986358</v>
      </c>
      <c r="H18">
        <v>0.04</v>
      </c>
    </row>
    <row r="19" spans="2:8" x14ac:dyDescent="0.3">
      <c r="B19">
        <v>2.2999999999999998</v>
      </c>
      <c r="C19">
        <v>1324.97</v>
      </c>
      <c r="D19">
        <v>1325.26</v>
      </c>
      <c r="E19">
        <v>1.23</v>
      </c>
      <c r="F19">
        <v>12.48</v>
      </c>
      <c r="G19">
        <f t="shared" ref="G19:G28" si="4">D19-C19</f>
        <v>0.28999999999996362</v>
      </c>
      <c r="H19">
        <v>0.13969999999999999</v>
      </c>
    </row>
    <row r="20" spans="2:8" x14ac:dyDescent="0.3">
      <c r="B20">
        <v>2.2999999999999998</v>
      </c>
      <c r="C20">
        <v>1317.98</v>
      </c>
      <c r="D20">
        <v>1318.15</v>
      </c>
      <c r="E20">
        <v>3.8</v>
      </c>
      <c r="F20">
        <v>7.16</v>
      </c>
      <c r="G20">
        <f t="shared" si="4"/>
        <v>0.17000000000007276</v>
      </c>
      <c r="H20">
        <v>4.6399999999999997E-2</v>
      </c>
    </row>
    <row r="21" spans="2:8" x14ac:dyDescent="0.3">
      <c r="B21">
        <v>2.2999999999999998</v>
      </c>
      <c r="C21">
        <v>1315.67</v>
      </c>
      <c r="D21">
        <v>1315.89</v>
      </c>
      <c r="E21">
        <v>1.2</v>
      </c>
      <c r="F21">
        <v>13.02</v>
      </c>
      <c r="G21">
        <f t="shared" si="4"/>
        <v>0.22000000000002728</v>
      </c>
      <c r="H21">
        <v>9.3600000000000003E-2</v>
      </c>
    </row>
    <row r="22" spans="2:8" x14ac:dyDescent="0.3">
      <c r="B22">
        <v>2.2999999999999998</v>
      </c>
      <c r="C22">
        <v>1310.99</v>
      </c>
      <c r="D22">
        <v>1311.12</v>
      </c>
      <c r="E22">
        <v>2.13</v>
      </c>
      <c r="F22">
        <v>11.1</v>
      </c>
      <c r="G22">
        <f t="shared" si="4"/>
        <v>0.12999999999988177</v>
      </c>
      <c r="H22">
        <v>8.0399999999999999E-2</v>
      </c>
    </row>
    <row r="23" spans="2:8" x14ac:dyDescent="0.3">
      <c r="B23">
        <v>2.2999999999999998</v>
      </c>
      <c r="C23">
        <v>1306.97</v>
      </c>
      <c r="D23">
        <v>1307.23</v>
      </c>
      <c r="E23">
        <v>1.1399999999999999</v>
      </c>
      <c r="F23">
        <v>10.07</v>
      </c>
      <c r="G23">
        <f t="shared" si="4"/>
        <v>0.25999999999999091</v>
      </c>
      <c r="H23">
        <v>3.7400000000000003E-2</v>
      </c>
    </row>
    <row r="24" spans="2:8" x14ac:dyDescent="0.3">
      <c r="B24">
        <v>2.2999999999999998</v>
      </c>
      <c r="C24">
        <v>1305.0999999999999</v>
      </c>
      <c r="D24">
        <v>1305.51</v>
      </c>
      <c r="E24">
        <v>1.53</v>
      </c>
      <c r="F24">
        <v>6.41</v>
      </c>
      <c r="G24">
        <f t="shared" si="4"/>
        <v>0.41000000000008185</v>
      </c>
      <c r="H24">
        <v>8.1199999999999994E-2</v>
      </c>
    </row>
    <row r="25" spans="2:8" x14ac:dyDescent="0.3">
      <c r="B25">
        <v>2.2999999999999998</v>
      </c>
      <c r="C25">
        <v>1301.04</v>
      </c>
      <c r="D25">
        <v>1301.21</v>
      </c>
      <c r="E25">
        <v>2.06</v>
      </c>
      <c r="F25">
        <v>12.12</v>
      </c>
      <c r="G25">
        <f t="shared" si="4"/>
        <v>0.17000000000007276</v>
      </c>
      <c r="H25">
        <v>0.1139</v>
      </c>
    </row>
    <row r="26" spans="2:8" x14ac:dyDescent="0.3">
      <c r="B26">
        <v>2.2999999999999998</v>
      </c>
      <c r="C26">
        <v>1295.3499999999999</v>
      </c>
      <c r="D26">
        <v>1295.6199999999999</v>
      </c>
      <c r="E26">
        <v>1.4</v>
      </c>
      <c r="F26">
        <v>10.54</v>
      </c>
      <c r="G26">
        <f t="shared" si="4"/>
        <v>0.26999999999998181</v>
      </c>
      <c r="H26">
        <v>7.9399999999999998E-2</v>
      </c>
    </row>
    <row r="27" spans="2:8" x14ac:dyDescent="0.3">
      <c r="B27">
        <v>2.2999999999999998</v>
      </c>
      <c r="C27">
        <v>1291.3800000000001</v>
      </c>
      <c r="D27">
        <v>1291.58</v>
      </c>
      <c r="E27">
        <v>1.52</v>
      </c>
      <c r="F27">
        <v>14.33</v>
      </c>
      <c r="G27">
        <f t="shared" si="4"/>
        <v>0.1999999999998181</v>
      </c>
      <c r="H27">
        <v>0.111</v>
      </c>
    </row>
    <row r="28" spans="2:8" x14ac:dyDescent="0.3">
      <c r="B28">
        <v>2.2999999999999998</v>
      </c>
      <c r="C28">
        <v>1285.82</v>
      </c>
      <c r="D28">
        <v>1285.99</v>
      </c>
      <c r="E28">
        <v>1.41</v>
      </c>
      <c r="F28">
        <v>16.420000000000002</v>
      </c>
      <c r="G28">
        <f t="shared" si="4"/>
        <v>0.17000000000007276</v>
      </c>
      <c r="H28">
        <v>5.4300000000000001E-2</v>
      </c>
    </row>
    <row r="31" spans="2:8" x14ac:dyDescent="0.3">
      <c r="B31">
        <v>3.5</v>
      </c>
      <c r="C31">
        <v>1326.97</v>
      </c>
      <c r="D31">
        <v>1327.16</v>
      </c>
      <c r="E31">
        <v>1.03</v>
      </c>
      <c r="F31">
        <v>20.86</v>
      </c>
      <c r="G31">
        <f>D31-C31</f>
        <v>0.19000000000005457</v>
      </c>
      <c r="H31">
        <v>0.04</v>
      </c>
    </row>
    <row r="32" spans="2:8" x14ac:dyDescent="0.3">
      <c r="B32">
        <v>3.5</v>
      </c>
      <c r="C32">
        <v>1324.97</v>
      </c>
      <c r="D32">
        <v>1325.31</v>
      </c>
      <c r="E32">
        <v>1.35</v>
      </c>
      <c r="F32">
        <v>14.31</v>
      </c>
      <c r="G32">
        <f t="shared" ref="G32:G41" si="5">D32-C32</f>
        <v>0.33999999999991815</v>
      </c>
      <c r="H32">
        <v>0.13969999999999999</v>
      </c>
    </row>
    <row r="33" spans="2:8" x14ac:dyDescent="0.3">
      <c r="B33">
        <v>3.5</v>
      </c>
      <c r="C33">
        <v>1317.98</v>
      </c>
      <c r="D33">
        <v>1318.17</v>
      </c>
      <c r="E33">
        <v>4.42</v>
      </c>
      <c r="F33">
        <v>8.18</v>
      </c>
      <c r="G33">
        <f t="shared" si="5"/>
        <v>0.19000000000005457</v>
      </c>
      <c r="H33">
        <v>4.6399999999999997E-2</v>
      </c>
    </row>
    <row r="34" spans="2:8" x14ac:dyDescent="0.3">
      <c r="B34">
        <v>3.5</v>
      </c>
      <c r="C34">
        <v>1315.67</v>
      </c>
      <c r="D34">
        <v>1315.95</v>
      </c>
      <c r="E34">
        <v>1.33</v>
      </c>
      <c r="F34">
        <v>15.31</v>
      </c>
      <c r="G34">
        <f t="shared" si="5"/>
        <v>0.27999999999997272</v>
      </c>
      <c r="H34">
        <v>9.3600000000000003E-2</v>
      </c>
    </row>
    <row r="35" spans="2:8" x14ac:dyDescent="0.3">
      <c r="B35">
        <v>3.5</v>
      </c>
      <c r="C35">
        <v>1310.99</v>
      </c>
      <c r="D35">
        <v>1311.15</v>
      </c>
      <c r="E35">
        <v>2.52</v>
      </c>
      <c r="F35">
        <v>11.43</v>
      </c>
      <c r="G35">
        <f t="shared" si="5"/>
        <v>0.16000000000008185</v>
      </c>
      <c r="H35">
        <v>8.0399999999999999E-2</v>
      </c>
    </row>
    <row r="36" spans="2:8" x14ac:dyDescent="0.3">
      <c r="B36">
        <v>3.5</v>
      </c>
      <c r="C36">
        <v>1306.97</v>
      </c>
      <c r="D36">
        <v>1307.29</v>
      </c>
      <c r="E36">
        <v>1.3</v>
      </c>
      <c r="F36">
        <v>10.96</v>
      </c>
      <c r="G36">
        <f t="shared" si="5"/>
        <v>0.31999999999993634</v>
      </c>
      <c r="H36">
        <v>3.7400000000000003E-2</v>
      </c>
    </row>
    <row r="37" spans="2:8" x14ac:dyDescent="0.3">
      <c r="B37">
        <v>3.5</v>
      </c>
      <c r="C37">
        <v>1305.0999999999999</v>
      </c>
      <c r="D37">
        <v>1305.5899999999999</v>
      </c>
      <c r="E37">
        <v>1.67</v>
      </c>
      <c r="F37">
        <v>7.65</v>
      </c>
      <c r="G37">
        <f t="shared" si="5"/>
        <v>0.49000000000000909</v>
      </c>
      <c r="H37">
        <v>8.1199999999999994E-2</v>
      </c>
    </row>
    <row r="38" spans="2:8" x14ac:dyDescent="0.3">
      <c r="B38">
        <v>3.5</v>
      </c>
      <c r="C38">
        <v>1301.04</v>
      </c>
      <c r="D38">
        <v>1301.24</v>
      </c>
      <c r="E38">
        <v>2.46</v>
      </c>
      <c r="F38">
        <v>12.57</v>
      </c>
      <c r="G38">
        <f t="shared" si="5"/>
        <v>0.20000000000004547</v>
      </c>
      <c r="H38">
        <v>0.1139</v>
      </c>
    </row>
    <row r="39" spans="2:8" x14ac:dyDescent="0.3">
      <c r="B39">
        <v>3.5</v>
      </c>
      <c r="C39">
        <v>1295.3499999999999</v>
      </c>
      <c r="D39">
        <v>1295.67</v>
      </c>
      <c r="E39">
        <v>1.57</v>
      </c>
      <c r="F39">
        <v>11.93</v>
      </c>
      <c r="G39">
        <f t="shared" si="5"/>
        <v>0.32000000000016371</v>
      </c>
      <c r="H39">
        <v>7.9399999999999998E-2</v>
      </c>
    </row>
    <row r="40" spans="2:8" x14ac:dyDescent="0.3">
      <c r="B40">
        <v>3.5</v>
      </c>
      <c r="C40">
        <v>1291.3800000000001</v>
      </c>
      <c r="D40">
        <v>1291.6099999999999</v>
      </c>
      <c r="E40">
        <v>1.75</v>
      </c>
      <c r="F40">
        <v>15.57</v>
      </c>
      <c r="G40">
        <f t="shared" si="5"/>
        <v>0.22999999999979082</v>
      </c>
      <c r="H40">
        <v>0.111</v>
      </c>
    </row>
    <row r="41" spans="2:8" x14ac:dyDescent="0.3">
      <c r="B41">
        <v>3.5</v>
      </c>
      <c r="C41">
        <v>1285.82</v>
      </c>
      <c r="D41">
        <v>1286.03</v>
      </c>
      <c r="E41">
        <v>1.58</v>
      </c>
      <c r="F41">
        <v>17.02</v>
      </c>
      <c r="G41">
        <f t="shared" si="5"/>
        <v>0.21000000000003638</v>
      </c>
      <c r="H41">
        <v>5.4300000000000001E-2</v>
      </c>
    </row>
  </sheetData>
  <mergeCells count="1">
    <mergeCell ref="B15:G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Casa_Maquinas</vt:lpstr>
      <vt:lpstr>Captacion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Jhoan</dc:creator>
  <cp:lastModifiedBy>Usuario</cp:lastModifiedBy>
  <dcterms:created xsi:type="dcterms:W3CDTF">2021-04-16T11:08:14Z</dcterms:created>
  <dcterms:modified xsi:type="dcterms:W3CDTF">2021-05-08T18:59:06Z</dcterms:modified>
</cp:coreProperties>
</file>